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xim\OneDrive\Desktop\Beratung\"/>
    </mc:Choice>
  </mc:AlternateContent>
  <xr:revisionPtr revIDLastSave="0" documentId="8_{4646A2D3-FEAC-4935-B2F2-D7434EFD442E}" xr6:coauthVersionLast="47" xr6:coauthVersionMax="47" xr10:uidLastSave="{00000000-0000-0000-0000-000000000000}"/>
  <bookViews>
    <workbookView xWindow="28680" yWindow="-120" windowWidth="29040" windowHeight="15840" xr2:uid="{127981DE-7930-407C-8683-AE8A7B3450B2}"/>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X22" i="1" s="1"/>
  <c r="N35" i="1" l="1"/>
  <c r="N29" i="1"/>
  <c r="N25" i="1"/>
  <c r="N24" i="1"/>
  <c r="N28" i="1"/>
  <c r="N27" i="1"/>
  <c r="N23" i="1"/>
  <c r="N36" i="1"/>
  <c r="N34" i="1"/>
  <c r="N32" i="1"/>
  <c r="N30" i="1"/>
  <c r="N22" i="1"/>
  <c r="N38" i="1" l="1"/>
  <c r="L42" i="1" l="1"/>
  <c r="N42" i="1" s="1"/>
  <c r="J42" i="1"/>
</calcChain>
</file>

<file path=xl/sharedStrings.xml><?xml version="1.0" encoding="utf-8"?>
<sst xmlns="http://schemas.openxmlformats.org/spreadsheetml/2006/main" count="40" uniqueCount="40">
  <si>
    <t>Benutzung:</t>
  </si>
  <si>
    <t xml:space="preserve">3. Nun werden dir darunter die Promillewerte deiner Angaben errechnet. </t>
  </si>
  <si>
    <t xml:space="preserve">Rahmendaten: </t>
  </si>
  <si>
    <t>Gewicht in KG</t>
  </si>
  <si>
    <t>Geschlecht</t>
  </si>
  <si>
    <t>Trinkbeginn</t>
  </si>
  <si>
    <t>Blutprobe um</t>
  </si>
  <si>
    <t>Trinkdauer</t>
  </si>
  <si>
    <t>Mann</t>
  </si>
  <si>
    <t>Konsumierte Getränke</t>
  </si>
  <si>
    <t>Getränk</t>
  </si>
  <si>
    <t>Anzahl</t>
  </si>
  <si>
    <t>Menge in ml</t>
  </si>
  <si>
    <t>Promille</t>
  </si>
  <si>
    <t>Gramm Alkohol</t>
  </si>
  <si>
    <t>Wein</t>
  </si>
  <si>
    <t>Gesamt</t>
  </si>
  <si>
    <t>Einfache Widmark-Formel</t>
  </si>
  <si>
    <t>Inkl. Resorptionsfaktor 20%</t>
  </si>
  <si>
    <t>Inkl. Abbau 0,15/h</t>
  </si>
  <si>
    <t xml:space="preserve">Errechnete BAK </t>
  </si>
  <si>
    <t>Shots (Likör, ca.</t>
  </si>
  <si>
    <t>Shots (Schnaps,</t>
  </si>
  <si>
    <t>ca. 35 ‰)</t>
  </si>
  <si>
    <t>18 ‰)</t>
  </si>
  <si>
    <t>Longdrinks</t>
  </si>
  <si>
    <t>4. Passe die Mengenangaben der Getränke so lange an, bis du eine plausible Trinkmenge errechnet hast</t>
  </si>
  <si>
    <t>Bier 0,2l</t>
  </si>
  <si>
    <t>Bier 0,33l</t>
  </si>
  <si>
    <t>Bier 0,5l</t>
  </si>
  <si>
    <t>Wein 0,125l</t>
  </si>
  <si>
    <t>Wein 0,2l</t>
  </si>
  <si>
    <t>Sekt</t>
  </si>
  <si>
    <t xml:space="preserve">Biermix 0,33l </t>
  </si>
  <si>
    <t>(z.B. Radler)</t>
  </si>
  <si>
    <t>Cocktails</t>
  </si>
  <si>
    <t>Promillerechner -  www.Mpu-Vorbereitung-Digital.de</t>
  </si>
  <si>
    <t>Im Folgenden findest du unseren Promillerechner in drei verschiedenen Varianten. Alle drei Rechenweisen sind für die MPU ausreichend genau. Am gröbsten schätzt die einfache Widmarkformel. Diese kann unter Einbeziehung des Resorptionsdefizits verbessert werden. Zieht man nun den Abbau von ca. 0,15‰ pro Stunde ab, erhält man die bestmögliche Schätzung der Trinkmengen.</t>
  </si>
  <si>
    <r>
      <t xml:space="preserve">1. Gib zuerst in den </t>
    </r>
    <r>
      <rPr>
        <b/>
        <sz val="18"/>
        <color theme="9" tint="-0.249977111117893"/>
        <rFont val="Tahoma"/>
        <family val="2"/>
      </rPr>
      <t>grün</t>
    </r>
    <r>
      <rPr>
        <b/>
        <sz val="18"/>
        <color theme="1"/>
        <rFont val="Tahoma"/>
        <family val="2"/>
      </rPr>
      <t xml:space="preserve"> markierten Feldern dein Gewicht, Geschlecht und die Daten zur Trinkdauer an. </t>
    </r>
  </si>
  <si>
    <r>
      <t xml:space="preserve">2. Anschließend gibst du in den </t>
    </r>
    <r>
      <rPr>
        <b/>
        <sz val="18"/>
        <color theme="9" tint="-0.249977111117893"/>
        <rFont val="Tahoma"/>
        <family val="2"/>
      </rPr>
      <t>grün</t>
    </r>
    <r>
      <rPr>
        <b/>
        <sz val="18"/>
        <color theme="1"/>
        <rFont val="Tahoma"/>
        <family val="2"/>
      </rPr>
      <t xml:space="preserve"> markierten Feldern die Anzahl der jeweils konsumierten Getränke 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</si>
</sst>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00\ \‰"/>
    <numFmt numFmtId="166" formatCode=";;;"/>
  </numFmts>
  <fonts count="11" x14ac:knownFonts="1">
    <font>
      <sz val="11"/>
      <color theme="1"/>
      <name val="Calibri"/>
      <family val="2"/>
      <scheme val="minor"/>
    </font>
    <font>
      <sz val="11"/>
      <color theme="1"/>
      <name val="Tahoma"/>
      <family val="2"/>
    </font>
    <font>
      <b/>
      <sz val="24"/>
      <color theme="1"/>
      <name val="Tahoma"/>
      <family val="2"/>
    </font>
    <font>
      <sz val="20"/>
      <color theme="1"/>
      <name val="Tahoma"/>
      <family val="2"/>
    </font>
    <font>
      <b/>
      <sz val="20"/>
      <color theme="1"/>
      <name val="Tahoma"/>
      <family val="2"/>
    </font>
    <font>
      <b/>
      <sz val="14"/>
      <color theme="1"/>
      <name val="Tahoma"/>
      <family val="2"/>
    </font>
    <font>
      <b/>
      <sz val="18"/>
      <color theme="1"/>
      <name val="Tahoma"/>
      <family val="2"/>
    </font>
    <font>
      <sz val="14"/>
      <color theme="1"/>
      <name val="Tahoma"/>
      <family val="2"/>
    </font>
    <font>
      <sz val="18"/>
      <color theme="1"/>
      <name val="Tahoma"/>
      <family val="2"/>
    </font>
    <font>
      <b/>
      <u/>
      <sz val="20"/>
      <color theme="1"/>
      <name val="Tahoma"/>
      <family val="2"/>
    </font>
    <font>
      <b/>
      <sz val="18"/>
      <color theme="9" tint="-0.249977111117893"/>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bgColor indexed="64"/>
      </patternFill>
    </fill>
    <fill>
      <patternFill patternType="solid">
        <fgColor theme="2"/>
        <bgColor indexed="64"/>
      </patternFill>
    </fill>
    <fill>
      <patternFill patternType="solid">
        <fgColor theme="7" tint="0.59999389629810485"/>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75">
    <xf numFmtId="0" fontId="0" fillId="0" borderId="0" xfId="0"/>
    <xf numFmtId="0" fontId="1" fillId="0" borderId="0" xfId="0" applyFont="1"/>
    <xf numFmtId="0" fontId="5" fillId="5" borderId="9" xfId="0" applyFont="1" applyFill="1" applyBorder="1" applyAlignment="1">
      <alignment horizontal="center" vertical="center"/>
    </xf>
    <xf numFmtId="165" fontId="1" fillId="5" borderId="10" xfId="0" applyNumberFormat="1" applyFont="1" applyFill="1" applyBorder="1" applyAlignment="1">
      <alignment horizontal="center" vertical="center"/>
    </xf>
    <xf numFmtId="0" fontId="7" fillId="2" borderId="7" xfId="0" applyFont="1" applyFill="1" applyBorder="1" applyAlignment="1">
      <alignment horizontal="left"/>
    </xf>
    <xf numFmtId="0" fontId="7" fillId="2" borderId="7" xfId="0" applyFont="1" applyFill="1" applyBorder="1"/>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7" fillId="7" borderId="11" xfId="0" applyFont="1" applyFill="1" applyBorder="1"/>
    <xf numFmtId="0" fontId="7" fillId="7" borderId="12" xfId="0" applyFont="1" applyFill="1" applyBorder="1"/>
    <xf numFmtId="0" fontId="5" fillId="6" borderId="11" xfId="0" applyFont="1" applyFill="1" applyBorder="1" applyAlignment="1">
      <alignment horizontal="left"/>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7" fillId="2" borderId="14" xfId="0" applyFont="1" applyFill="1" applyBorder="1" applyAlignment="1">
      <alignment horizontal="left"/>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left"/>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1" fontId="7" fillId="7" borderId="13" xfId="0" applyNumberFormat="1" applyFont="1" applyFill="1" applyBorder="1" applyAlignment="1">
      <alignment horizontal="center"/>
    </xf>
    <xf numFmtId="0" fontId="1" fillId="7" borderId="4" xfId="0" applyFont="1" applyFill="1" applyBorder="1"/>
    <xf numFmtId="0" fontId="1" fillId="7" borderId="5" xfId="0" applyFont="1" applyFill="1" applyBorder="1"/>
    <xf numFmtId="0" fontId="1" fillId="7" borderId="6" xfId="0" applyFont="1" applyFill="1" applyBorder="1"/>
    <xf numFmtId="0" fontId="1" fillId="9" borderId="0" xfId="0" applyFont="1" applyFill="1"/>
    <xf numFmtId="0" fontId="2" fillId="2" borderId="3" xfId="0" applyFont="1" applyFill="1" applyBorder="1"/>
    <xf numFmtId="0" fontId="3" fillId="3" borderId="8"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6" borderId="9" xfId="0" applyFont="1" applyFill="1" applyBorder="1" applyAlignment="1">
      <alignment horizontal="center" vertical="center"/>
    </xf>
    <xf numFmtId="0" fontId="7" fillId="4" borderId="15"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164" fontId="5" fillId="4" borderId="10" xfId="0" applyNumberFormat="1" applyFont="1" applyFill="1" applyBorder="1" applyAlignment="1" applyProtection="1">
      <alignment horizontal="center" vertical="center"/>
      <protection locked="0"/>
    </xf>
    <xf numFmtId="0" fontId="7" fillId="2" borderId="22" xfId="0" applyFont="1" applyFill="1" applyBorder="1" applyAlignment="1">
      <alignment horizontal="left" vertical="center"/>
    </xf>
    <xf numFmtId="0" fontId="7" fillId="2" borderId="17" xfId="0" applyFont="1" applyFill="1" applyBorder="1" applyAlignment="1">
      <alignment horizontal="left" vertical="center"/>
    </xf>
    <xf numFmtId="2" fontId="1" fillId="9" borderId="0" xfId="0" applyNumberFormat="1" applyFont="1" applyFill="1"/>
    <xf numFmtId="166" fontId="1" fillId="9" borderId="0" xfId="0" applyNumberFormat="1" applyFont="1" applyFill="1" applyProtection="1">
      <protection hidden="1"/>
    </xf>
    <xf numFmtId="166" fontId="1" fillId="9" borderId="0" xfId="0" applyNumberFormat="1" applyFont="1" applyFill="1"/>
    <xf numFmtId="164" fontId="5" fillId="10" borderId="10"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6" fillId="2" borderId="7" xfId="0" applyFont="1" applyFill="1" applyBorder="1" applyAlignment="1">
      <alignment horizontal="center"/>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8" borderId="1" xfId="0" applyFont="1" applyFill="1" applyBorder="1" applyAlignment="1">
      <alignment horizontal="center"/>
    </xf>
    <xf numFmtId="0" fontId="6" fillId="8" borderId="2" xfId="0" applyFont="1" applyFill="1" applyBorder="1" applyAlignment="1">
      <alignment horizontal="center"/>
    </xf>
    <xf numFmtId="0" fontId="6" fillId="8" borderId="3" xfId="0" applyFont="1" applyFill="1" applyBorder="1" applyAlignment="1">
      <alignment horizontal="center"/>
    </xf>
    <xf numFmtId="165" fontId="1" fillId="5" borderId="4" xfId="0" applyNumberFormat="1" applyFont="1" applyFill="1" applyBorder="1" applyAlignment="1">
      <alignment horizontal="center" vertical="center"/>
    </xf>
    <xf numFmtId="165" fontId="1" fillId="5" borderId="6"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7" fillId="4" borderId="20"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2" borderId="2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9"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E465-8893-4AA4-A7C1-02865CD1DE52}">
  <dimension ref="A1:AK68"/>
  <sheetViews>
    <sheetView tabSelected="1" topLeftCell="A12" zoomScale="85" zoomScaleNormal="85" workbookViewId="0">
      <selection activeCell="X27" sqref="X27"/>
    </sheetView>
  </sheetViews>
  <sheetFormatPr baseColWidth="10" defaultRowHeight="14.25" x14ac:dyDescent="0.2"/>
  <cols>
    <col min="1" max="1" width="6.5703125" style="1" customWidth="1"/>
    <col min="2" max="2" width="5.5703125" style="1" customWidth="1"/>
    <col min="3" max="3" width="7" style="1" customWidth="1"/>
    <col min="4" max="4" width="10" style="1" customWidth="1"/>
    <col min="5" max="5" width="5" style="1" customWidth="1"/>
    <col min="6" max="6" width="6.7109375" style="1" customWidth="1"/>
    <col min="7" max="7" width="5" style="1" customWidth="1"/>
    <col min="8" max="8" width="10.28515625" style="1" customWidth="1"/>
    <col min="9" max="9" width="16.85546875" style="1" customWidth="1"/>
    <col min="10" max="10" width="21.42578125" style="1" customWidth="1"/>
    <col min="11" max="11" width="29.28515625" style="1" customWidth="1"/>
    <col min="12" max="12" width="18.42578125" style="1" customWidth="1"/>
    <col min="13" max="13" width="23.140625" style="1" customWidth="1"/>
    <col min="14" max="14" width="28.7109375" style="1" customWidth="1"/>
    <col min="15" max="15" width="9.85546875" style="1" customWidth="1"/>
    <col min="16" max="16" width="8.140625" style="1" customWidth="1"/>
    <col min="17" max="17" width="11.42578125" style="1"/>
    <col min="18" max="18" width="10.28515625" style="1" customWidth="1"/>
    <col min="19" max="19" width="6.7109375" style="1" customWidth="1"/>
    <col min="20" max="20" width="7.7109375" style="1" customWidth="1"/>
    <col min="21" max="22" width="11.42578125" style="1"/>
    <col min="23" max="37" width="11.42578125" style="25"/>
    <col min="38" max="16384" width="11.42578125" style="1"/>
  </cols>
  <sheetData>
    <row r="1" spans="1:29" ht="30" x14ac:dyDescent="0.4">
      <c r="A1" s="45" t="s">
        <v>36</v>
      </c>
      <c r="B1" s="46"/>
      <c r="C1" s="46"/>
      <c r="D1" s="46"/>
      <c r="E1" s="46"/>
      <c r="F1" s="46"/>
      <c r="G1" s="46"/>
      <c r="H1" s="46"/>
      <c r="I1" s="46"/>
      <c r="J1" s="46"/>
      <c r="K1" s="46"/>
      <c r="L1" s="46"/>
      <c r="M1" s="46"/>
      <c r="N1" s="46"/>
      <c r="O1" s="46"/>
      <c r="P1" s="46"/>
      <c r="Q1" s="46"/>
      <c r="R1" s="46"/>
      <c r="S1" s="46"/>
      <c r="T1" s="46"/>
      <c r="U1" s="46"/>
      <c r="V1" s="26"/>
    </row>
    <row r="2" spans="1:29" ht="15" customHeight="1" x14ac:dyDescent="0.2">
      <c r="A2" s="43" t="s">
        <v>37</v>
      </c>
      <c r="B2" s="44"/>
      <c r="C2" s="44"/>
      <c r="D2" s="44"/>
      <c r="E2" s="44"/>
      <c r="F2" s="44"/>
      <c r="G2" s="44"/>
      <c r="H2" s="44"/>
      <c r="I2" s="44"/>
      <c r="J2" s="44"/>
      <c r="K2" s="44"/>
      <c r="L2" s="44"/>
      <c r="M2" s="44"/>
      <c r="N2" s="44"/>
      <c r="O2" s="44"/>
      <c r="P2" s="44"/>
      <c r="Q2" s="44"/>
      <c r="R2" s="44"/>
      <c r="S2" s="44"/>
      <c r="T2" s="44"/>
      <c r="U2" s="44"/>
      <c r="V2" s="27"/>
    </row>
    <row r="3" spans="1:29" ht="15" customHeight="1" x14ac:dyDescent="0.2">
      <c r="A3" s="43"/>
      <c r="B3" s="44"/>
      <c r="C3" s="44"/>
      <c r="D3" s="44"/>
      <c r="E3" s="44"/>
      <c r="F3" s="44"/>
      <c r="G3" s="44"/>
      <c r="H3" s="44"/>
      <c r="I3" s="44"/>
      <c r="J3" s="44"/>
      <c r="K3" s="44"/>
      <c r="L3" s="44"/>
      <c r="M3" s="44"/>
      <c r="N3" s="44"/>
      <c r="O3" s="44"/>
      <c r="P3" s="44"/>
      <c r="Q3" s="44"/>
      <c r="R3" s="44"/>
      <c r="S3" s="44"/>
      <c r="T3" s="44"/>
      <c r="U3" s="44"/>
      <c r="V3" s="27"/>
    </row>
    <row r="4" spans="1:29" ht="15" customHeight="1" x14ac:dyDescent="0.2">
      <c r="A4" s="43"/>
      <c r="B4" s="44"/>
      <c r="C4" s="44"/>
      <c r="D4" s="44"/>
      <c r="E4" s="44"/>
      <c r="F4" s="44"/>
      <c r="G4" s="44"/>
      <c r="H4" s="44"/>
      <c r="I4" s="44"/>
      <c r="J4" s="44"/>
      <c r="K4" s="44"/>
      <c r="L4" s="44"/>
      <c r="M4" s="44"/>
      <c r="N4" s="44"/>
      <c r="O4" s="44"/>
      <c r="P4" s="44"/>
      <c r="Q4" s="44"/>
      <c r="R4" s="44"/>
      <c r="S4" s="44"/>
      <c r="T4" s="44"/>
      <c r="U4" s="44"/>
      <c r="V4" s="27"/>
    </row>
    <row r="5" spans="1:29" ht="15" customHeight="1" x14ac:dyDescent="0.2">
      <c r="A5" s="43"/>
      <c r="B5" s="44"/>
      <c r="C5" s="44"/>
      <c r="D5" s="44"/>
      <c r="E5" s="44"/>
      <c r="F5" s="44"/>
      <c r="G5" s="44"/>
      <c r="H5" s="44"/>
      <c r="I5" s="44"/>
      <c r="J5" s="44"/>
      <c r="K5" s="44"/>
      <c r="L5" s="44"/>
      <c r="M5" s="44"/>
      <c r="N5" s="44"/>
      <c r="O5" s="44"/>
      <c r="P5" s="44"/>
      <c r="Q5" s="44"/>
      <c r="R5" s="44"/>
      <c r="S5" s="44"/>
      <c r="T5" s="44"/>
      <c r="U5" s="44"/>
      <c r="V5" s="27"/>
    </row>
    <row r="6" spans="1:29" ht="15" customHeight="1" x14ac:dyDescent="0.2">
      <c r="A6" s="43"/>
      <c r="B6" s="44"/>
      <c r="C6" s="44"/>
      <c r="D6" s="44"/>
      <c r="E6" s="44"/>
      <c r="F6" s="44"/>
      <c r="G6" s="44"/>
      <c r="H6" s="44"/>
      <c r="I6" s="44"/>
      <c r="J6" s="44"/>
      <c r="K6" s="44"/>
      <c r="L6" s="44"/>
      <c r="M6" s="44"/>
      <c r="N6" s="44"/>
      <c r="O6" s="44"/>
      <c r="P6" s="44"/>
      <c r="Q6" s="44"/>
      <c r="R6" s="44"/>
      <c r="S6" s="44"/>
      <c r="T6" s="44"/>
      <c r="U6" s="44"/>
      <c r="V6" s="27"/>
    </row>
    <row r="7" spans="1:29" ht="15" customHeight="1" x14ac:dyDescent="0.2">
      <c r="A7" s="43"/>
      <c r="B7" s="44"/>
      <c r="C7" s="44"/>
      <c r="D7" s="44"/>
      <c r="E7" s="44"/>
      <c r="F7" s="44"/>
      <c r="G7" s="44"/>
      <c r="H7" s="44"/>
      <c r="I7" s="44"/>
      <c r="J7" s="44"/>
      <c r="K7" s="44"/>
      <c r="L7" s="44"/>
      <c r="M7" s="44"/>
      <c r="N7" s="44"/>
      <c r="O7" s="44"/>
      <c r="P7" s="44"/>
      <c r="Q7" s="44"/>
      <c r="R7" s="44"/>
      <c r="S7" s="44"/>
      <c r="T7" s="44"/>
      <c r="U7" s="44"/>
      <c r="V7" s="27"/>
    </row>
    <row r="8" spans="1:29" ht="15" customHeight="1" thickBot="1" x14ac:dyDescent="0.25">
      <c r="A8" s="43"/>
      <c r="B8" s="44"/>
      <c r="C8" s="44"/>
      <c r="D8" s="44"/>
      <c r="E8" s="44"/>
      <c r="F8" s="44"/>
      <c r="G8" s="44"/>
      <c r="H8" s="44"/>
      <c r="I8" s="44"/>
      <c r="J8" s="44"/>
      <c r="K8" s="44"/>
      <c r="L8" s="44"/>
      <c r="M8" s="44"/>
      <c r="N8" s="44"/>
      <c r="O8" s="44"/>
      <c r="P8" s="44"/>
      <c r="Q8" s="44"/>
      <c r="R8" s="44"/>
      <c r="S8" s="44"/>
      <c r="T8" s="44"/>
      <c r="U8" s="44"/>
      <c r="V8" s="27"/>
    </row>
    <row r="9" spans="1:29" ht="25.5" x14ac:dyDescent="0.2">
      <c r="A9" s="53" t="s">
        <v>0</v>
      </c>
      <c r="B9" s="54"/>
      <c r="C9" s="54"/>
      <c r="D9" s="54"/>
      <c r="E9" s="54"/>
      <c r="F9" s="54"/>
      <c r="G9" s="54"/>
      <c r="H9" s="54"/>
      <c r="I9" s="54"/>
      <c r="J9" s="54"/>
      <c r="K9" s="54"/>
      <c r="L9" s="54"/>
      <c r="M9" s="54"/>
      <c r="N9" s="54"/>
      <c r="O9" s="54"/>
      <c r="P9" s="54"/>
      <c r="Q9" s="54"/>
      <c r="R9" s="54"/>
      <c r="S9" s="54"/>
      <c r="T9" s="54"/>
      <c r="U9" s="54"/>
      <c r="V9" s="55"/>
    </row>
    <row r="10" spans="1:29" ht="22.5" x14ac:dyDescent="0.3">
      <c r="A10" s="47" t="s">
        <v>38</v>
      </c>
      <c r="B10" s="48"/>
      <c r="C10" s="48"/>
      <c r="D10" s="48"/>
      <c r="E10" s="48"/>
      <c r="F10" s="48"/>
      <c r="G10" s="48"/>
      <c r="H10" s="48"/>
      <c r="I10" s="48"/>
      <c r="J10" s="48"/>
      <c r="K10" s="48"/>
      <c r="L10" s="48"/>
      <c r="M10" s="48"/>
      <c r="N10" s="48"/>
      <c r="O10" s="48"/>
      <c r="P10" s="48"/>
      <c r="Q10" s="48"/>
      <c r="R10" s="48"/>
      <c r="S10" s="48"/>
      <c r="T10" s="48"/>
      <c r="U10" s="48"/>
      <c r="V10" s="49"/>
    </row>
    <row r="11" spans="1:29" ht="22.5" x14ac:dyDescent="0.3">
      <c r="A11" s="47" t="s">
        <v>39</v>
      </c>
      <c r="B11" s="48"/>
      <c r="C11" s="48"/>
      <c r="D11" s="48"/>
      <c r="E11" s="48"/>
      <c r="F11" s="48"/>
      <c r="G11" s="48"/>
      <c r="H11" s="48"/>
      <c r="I11" s="48"/>
      <c r="J11" s="48"/>
      <c r="K11" s="48"/>
      <c r="L11" s="48"/>
      <c r="M11" s="48"/>
      <c r="N11" s="48"/>
      <c r="O11" s="48"/>
      <c r="P11" s="48"/>
      <c r="Q11" s="48"/>
      <c r="R11" s="48"/>
      <c r="S11" s="48"/>
      <c r="T11" s="48"/>
      <c r="U11" s="48"/>
      <c r="V11" s="49"/>
    </row>
    <row r="12" spans="1:29" ht="22.5" x14ac:dyDescent="0.3">
      <c r="A12" s="47" t="s">
        <v>1</v>
      </c>
      <c r="B12" s="48"/>
      <c r="C12" s="48"/>
      <c r="D12" s="48"/>
      <c r="E12" s="48"/>
      <c r="F12" s="48"/>
      <c r="G12" s="48"/>
      <c r="H12" s="48"/>
      <c r="I12" s="48"/>
      <c r="J12" s="48"/>
      <c r="K12" s="48"/>
      <c r="L12" s="48"/>
      <c r="M12" s="48"/>
      <c r="N12" s="48"/>
      <c r="O12" s="48"/>
      <c r="P12" s="48"/>
      <c r="Q12" s="48"/>
      <c r="R12" s="48"/>
      <c r="S12" s="48"/>
      <c r="T12" s="48"/>
      <c r="U12" s="48"/>
      <c r="V12" s="49"/>
    </row>
    <row r="13" spans="1:29" ht="36" customHeight="1" x14ac:dyDescent="0.2">
      <c r="A13" s="50" t="s">
        <v>26</v>
      </c>
      <c r="B13" s="51"/>
      <c r="C13" s="51"/>
      <c r="D13" s="51"/>
      <c r="E13" s="51"/>
      <c r="F13" s="51"/>
      <c r="G13" s="51"/>
      <c r="H13" s="51"/>
      <c r="I13" s="51"/>
      <c r="J13" s="51"/>
      <c r="K13" s="51"/>
      <c r="L13" s="51"/>
      <c r="M13" s="51"/>
      <c r="N13" s="51"/>
      <c r="O13" s="51"/>
      <c r="P13" s="51"/>
      <c r="Q13" s="51"/>
      <c r="R13" s="51"/>
      <c r="S13" s="51"/>
      <c r="T13" s="51"/>
      <c r="U13" s="51"/>
      <c r="V13" s="52"/>
    </row>
    <row r="14" spans="1:29" ht="15" customHeight="1" thickBot="1" x14ac:dyDescent="0.25">
      <c r="A14" s="28"/>
      <c r="B14" s="29"/>
      <c r="C14" s="29"/>
      <c r="D14" s="29"/>
      <c r="E14" s="29"/>
      <c r="F14" s="29"/>
      <c r="G14" s="29"/>
      <c r="H14" s="29"/>
      <c r="I14" s="29"/>
      <c r="J14" s="29"/>
      <c r="K14" s="29"/>
      <c r="L14" s="29"/>
      <c r="M14" s="29"/>
      <c r="N14" s="29"/>
      <c r="O14" s="29"/>
      <c r="P14" s="29"/>
      <c r="Q14" s="29"/>
      <c r="R14" s="29"/>
      <c r="S14" s="29"/>
      <c r="T14" s="29"/>
      <c r="U14" s="29"/>
      <c r="V14" s="30"/>
    </row>
    <row r="15" spans="1:29" ht="15" thickBot="1" x14ac:dyDescent="0.25">
      <c r="A15" s="25"/>
      <c r="B15" s="25"/>
      <c r="C15" s="25"/>
      <c r="D15" s="25"/>
      <c r="E15" s="25"/>
      <c r="F15" s="25"/>
      <c r="G15" s="25"/>
      <c r="H15" s="25"/>
      <c r="I15" s="25"/>
      <c r="J15" s="25"/>
      <c r="K15" s="25"/>
      <c r="L15" s="25"/>
      <c r="M15" s="25"/>
      <c r="N15" s="25"/>
      <c r="O15" s="25"/>
      <c r="P15" s="25"/>
      <c r="Q15" s="25"/>
      <c r="R15" s="25"/>
      <c r="S15" s="25"/>
      <c r="T15" s="25"/>
      <c r="U15" s="25"/>
      <c r="V15" s="25"/>
    </row>
    <row r="16" spans="1:29" ht="26.25" thickBot="1" x14ac:dyDescent="0.25">
      <c r="A16" s="25"/>
      <c r="B16" s="25"/>
      <c r="C16" s="25"/>
      <c r="D16" s="25"/>
      <c r="E16" s="25"/>
      <c r="F16" s="25"/>
      <c r="G16" s="25"/>
      <c r="H16" s="25"/>
      <c r="I16" s="25"/>
      <c r="J16" s="69" t="s">
        <v>2</v>
      </c>
      <c r="K16" s="70"/>
      <c r="L16" s="70"/>
      <c r="M16" s="70"/>
      <c r="N16" s="71"/>
      <c r="O16" s="25"/>
      <c r="P16" s="25"/>
      <c r="Q16" s="25"/>
      <c r="R16" s="25"/>
      <c r="S16" s="25"/>
      <c r="T16" s="25"/>
      <c r="U16" s="25"/>
      <c r="V16" s="25"/>
      <c r="AC16" s="40">
        <v>1</v>
      </c>
    </row>
    <row r="17" spans="1:24" ht="18" x14ac:dyDescent="0.2">
      <c r="A17" s="25"/>
      <c r="B17" s="25"/>
      <c r="C17" s="25"/>
      <c r="D17" s="25"/>
      <c r="E17" s="25"/>
      <c r="F17" s="25"/>
      <c r="G17" s="25"/>
      <c r="H17" s="25"/>
      <c r="I17" s="25"/>
      <c r="J17" s="31" t="s">
        <v>3</v>
      </c>
      <c r="K17" s="31" t="s">
        <v>4</v>
      </c>
      <c r="L17" s="31" t="s">
        <v>5</v>
      </c>
      <c r="M17" s="31" t="s">
        <v>6</v>
      </c>
      <c r="N17" s="31" t="s">
        <v>7</v>
      </c>
      <c r="O17" s="25"/>
      <c r="P17" s="25"/>
      <c r="Q17" s="25"/>
      <c r="R17" s="25"/>
      <c r="S17" s="25"/>
      <c r="T17" s="25"/>
      <c r="U17" s="25"/>
      <c r="V17" s="25"/>
    </row>
    <row r="18" spans="1:24" ht="18.75" thickBot="1" x14ac:dyDescent="0.25">
      <c r="A18" s="25"/>
      <c r="B18" s="25"/>
      <c r="C18" s="25"/>
      <c r="D18" s="25"/>
      <c r="E18" s="25"/>
      <c r="F18" s="25"/>
      <c r="G18" s="25"/>
      <c r="H18" s="25"/>
      <c r="I18" s="25"/>
      <c r="J18" s="35">
        <v>84</v>
      </c>
      <c r="K18" s="35" t="s">
        <v>8</v>
      </c>
      <c r="L18" s="36">
        <v>0.64583333333333337</v>
      </c>
      <c r="M18" s="36">
        <v>0.9375</v>
      </c>
      <c r="N18" s="42">
        <f>IF(M18&gt;L18,M18-L18,(AC16-(L18-M18)))</f>
        <v>0.29166666666666663</v>
      </c>
      <c r="O18" s="25"/>
      <c r="P18" s="25"/>
      <c r="Q18" s="25"/>
      <c r="R18" s="39"/>
      <c r="S18" s="25"/>
      <c r="T18" s="25"/>
      <c r="U18" s="25"/>
      <c r="V18" s="25"/>
    </row>
    <row r="19" spans="1:24" ht="15" thickBot="1" x14ac:dyDescent="0.25">
      <c r="A19" s="25"/>
      <c r="B19" s="25"/>
      <c r="C19" s="25"/>
      <c r="D19" s="25"/>
      <c r="E19" s="25"/>
      <c r="F19" s="25"/>
      <c r="G19" s="25"/>
      <c r="H19" s="25"/>
      <c r="I19" s="25"/>
      <c r="J19" s="25"/>
      <c r="K19" s="25"/>
      <c r="L19" s="25"/>
      <c r="M19" s="25"/>
      <c r="N19" s="25"/>
      <c r="O19" s="25"/>
      <c r="P19" s="25"/>
      <c r="Q19" s="25"/>
      <c r="R19" s="25"/>
      <c r="S19" s="25"/>
      <c r="T19" s="25"/>
      <c r="U19" s="25"/>
      <c r="V19" s="25"/>
    </row>
    <row r="20" spans="1:24" ht="23.25" thickBot="1" x14ac:dyDescent="0.35">
      <c r="A20" s="25"/>
      <c r="B20" s="25"/>
      <c r="C20" s="25"/>
      <c r="D20" s="25"/>
      <c r="E20" s="25"/>
      <c r="F20" s="25"/>
      <c r="G20" s="25"/>
      <c r="H20" s="25"/>
      <c r="I20" s="25"/>
      <c r="J20" s="72" t="s">
        <v>9</v>
      </c>
      <c r="K20" s="73"/>
      <c r="L20" s="73"/>
      <c r="M20" s="73"/>
      <c r="N20" s="74"/>
      <c r="O20" s="25"/>
      <c r="P20" s="25"/>
      <c r="Q20" s="25"/>
      <c r="R20" s="25"/>
      <c r="S20" s="25"/>
      <c r="T20" s="25"/>
      <c r="U20" s="25"/>
      <c r="V20" s="25"/>
    </row>
    <row r="21" spans="1:24" ht="18.75" thickBot="1" x14ac:dyDescent="0.3">
      <c r="A21" s="25"/>
      <c r="B21" s="25"/>
      <c r="C21" s="25"/>
      <c r="D21" s="25"/>
      <c r="E21" s="25"/>
      <c r="F21" s="25"/>
      <c r="G21" s="25"/>
      <c r="H21" s="25"/>
      <c r="I21" s="25"/>
      <c r="J21" s="10" t="s">
        <v>10</v>
      </c>
      <c r="K21" s="11" t="s">
        <v>11</v>
      </c>
      <c r="L21" s="11" t="s">
        <v>12</v>
      </c>
      <c r="M21" s="11" t="s">
        <v>13</v>
      </c>
      <c r="N21" s="12" t="s">
        <v>14</v>
      </c>
      <c r="O21" s="25"/>
      <c r="P21" s="25"/>
      <c r="Q21" s="25"/>
      <c r="R21" s="25"/>
      <c r="S21" s="25"/>
      <c r="T21" s="25"/>
      <c r="U21" s="25"/>
      <c r="V21" s="25"/>
    </row>
    <row r="22" spans="1:24" ht="18" x14ac:dyDescent="0.25">
      <c r="A22" s="25"/>
      <c r="B22" s="25"/>
      <c r="C22" s="25"/>
      <c r="D22" s="25"/>
      <c r="E22" s="25"/>
      <c r="F22" s="25"/>
      <c r="G22" s="25"/>
      <c r="H22" s="25"/>
      <c r="I22" s="25"/>
      <c r="J22" s="16" t="s">
        <v>27</v>
      </c>
      <c r="K22" s="34">
        <v>0</v>
      </c>
      <c r="L22" s="17">
        <v>200</v>
      </c>
      <c r="M22" s="17">
        <v>5</v>
      </c>
      <c r="N22" s="18">
        <f t="shared" ref="N22:N36" si="0">K22*L22*M22/100*0.8</f>
        <v>0</v>
      </c>
      <c r="O22" s="25"/>
      <c r="P22" s="25"/>
      <c r="Q22" s="25"/>
      <c r="R22" s="25"/>
      <c r="S22" s="25"/>
      <c r="T22" s="25"/>
      <c r="U22" s="25"/>
      <c r="V22" s="25"/>
      <c r="X22" s="41">
        <f>N18*24</f>
        <v>6.9999999999999991</v>
      </c>
    </row>
    <row r="23" spans="1:24" ht="18" x14ac:dyDescent="0.25">
      <c r="A23" s="25"/>
      <c r="B23" s="25"/>
      <c r="C23" s="25"/>
      <c r="D23" s="25"/>
      <c r="E23" s="25"/>
      <c r="F23" s="25"/>
      <c r="G23" s="25"/>
      <c r="H23" s="25"/>
      <c r="I23" s="25"/>
      <c r="J23" s="16" t="s">
        <v>28</v>
      </c>
      <c r="K23" s="34">
        <v>4</v>
      </c>
      <c r="L23" s="17">
        <v>330</v>
      </c>
      <c r="M23" s="17">
        <v>5</v>
      </c>
      <c r="N23" s="18">
        <f>K23*L23*M23/100*0.8</f>
        <v>52.800000000000004</v>
      </c>
      <c r="O23" s="25"/>
      <c r="P23" s="25"/>
      <c r="Q23" s="25"/>
      <c r="R23" s="25"/>
      <c r="S23" s="25"/>
      <c r="T23" s="25"/>
      <c r="U23" s="25"/>
      <c r="V23" s="25"/>
    </row>
    <row r="24" spans="1:24" ht="18" x14ac:dyDescent="0.25">
      <c r="A24" s="25"/>
      <c r="B24" s="25"/>
      <c r="C24" s="25"/>
      <c r="D24" s="25"/>
      <c r="E24" s="25"/>
      <c r="F24" s="25"/>
      <c r="G24" s="25"/>
      <c r="H24" s="25"/>
      <c r="I24" s="25"/>
      <c r="J24" s="13" t="s">
        <v>29</v>
      </c>
      <c r="K24" s="32">
        <v>4</v>
      </c>
      <c r="L24" s="14">
        <v>500</v>
      </c>
      <c r="M24" s="14">
        <v>5</v>
      </c>
      <c r="N24" s="15">
        <f>K24*L24*M24/100*0.8</f>
        <v>80</v>
      </c>
      <c r="O24" s="25"/>
      <c r="P24" s="25"/>
      <c r="Q24" s="25"/>
      <c r="R24" s="25"/>
      <c r="S24" s="25"/>
      <c r="T24" s="25"/>
      <c r="U24" s="25"/>
      <c r="V24" s="25"/>
    </row>
    <row r="25" spans="1:24" ht="18" x14ac:dyDescent="0.2">
      <c r="A25" s="25"/>
      <c r="B25" s="25"/>
      <c r="C25" s="25"/>
      <c r="D25" s="25"/>
      <c r="E25" s="25"/>
      <c r="F25" s="25"/>
      <c r="G25" s="25"/>
      <c r="H25" s="25"/>
      <c r="I25" s="25"/>
      <c r="J25" s="37" t="s">
        <v>33</v>
      </c>
      <c r="K25" s="63">
        <v>0</v>
      </c>
      <c r="L25" s="65">
        <v>333</v>
      </c>
      <c r="M25" s="65">
        <v>2.5</v>
      </c>
      <c r="N25" s="67">
        <f>K25*L25*M25/100*0.8</f>
        <v>0</v>
      </c>
      <c r="O25" s="25"/>
      <c r="P25" s="25"/>
      <c r="Q25" s="25"/>
      <c r="R25" s="25"/>
      <c r="S25" s="25"/>
      <c r="T25" s="25"/>
      <c r="U25" s="25"/>
      <c r="V25" s="25"/>
    </row>
    <row r="26" spans="1:24" ht="18" x14ac:dyDescent="0.2">
      <c r="A26" s="25"/>
      <c r="B26" s="25"/>
      <c r="C26" s="25"/>
      <c r="D26" s="25"/>
      <c r="E26" s="25"/>
      <c r="F26" s="25"/>
      <c r="G26" s="25"/>
      <c r="H26" s="25"/>
      <c r="I26" s="25"/>
      <c r="J26" s="38" t="s">
        <v>34</v>
      </c>
      <c r="K26" s="64"/>
      <c r="L26" s="66"/>
      <c r="M26" s="66"/>
      <c r="N26" s="68"/>
      <c r="O26" s="25"/>
      <c r="P26" s="25"/>
      <c r="Q26" s="25"/>
      <c r="R26" s="25"/>
      <c r="S26" s="25"/>
      <c r="T26" s="25"/>
      <c r="U26" s="25"/>
      <c r="V26" s="25"/>
    </row>
    <row r="27" spans="1:24" ht="18" x14ac:dyDescent="0.25">
      <c r="A27" s="25"/>
      <c r="B27" s="25"/>
      <c r="C27" s="25"/>
      <c r="D27" s="25"/>
      <c r="E27" s="25"/>
      <c r="F27" s="25"/>
      <c r="G27" s="25"/>
      <c r="H27" s="25"/>
      <c r="I27" s="25"/>
      <c r="J27" s="13" t="s">
        <v>30</v>
      </c>
      <c r="K27" s="32">
        <v>0</v>
      </c>
      <c r="L27" s="14">
        <v>125</v>
      </c>
      <c r="M27" s="14">
        <v>10</v>
      </c>
      <c r="N27" s="15">
        <f t="shared" ref="N27:N28" si="1">K27*L27*M27/100*0.8</f>
        <v>0</v>
      </c>
      <c r="O27" s="25"/>
      <c r="P27" s="25"/>
      <c r="Q27" s="25"/>
      <c r="R27" s="25"/>
      <c r="S27" s="25"/>
      <c r="T27" s="25"/>
      <c r="U27" s="25"/>
      <c r="V27" s="25"/>
    </row>
    <row r="28" spans="1:24" ht="18" x14ac:dyDescent="0.25">
      <c r="A28" s="25"/>
      <c r="B28" s="25"/>
      <c r="C28" s="25"/>
      <c r="D28" s="25"/>
      <c r="E28" s="25"/>
      <c r="F28" s="25"/>
      <c r="G28" s="25"/>
      <c r="H28" s="25"/>
      <c r="I28" s="25"/>
      <c r="J28" s="13" t="s">
        <v>31</v>
      </c>
      <c r="K28" s="32">
        <v>0</v>
      </c>
      <c r="L28" s="14">
        <v>200</v>
      </c>
      <c r="M28" s="14">
        <v>10</v>
      </c>
      <c r="N28" s="15">
        <f t="shared" si="1"/>
        <v>0</v>
      </c>
      <c r="O28" s="25"/>
      <c r="P28" s="25"/>
      <c r="Q28" s="25"/>
      <c r="R28" s="25"/>
      <c r="S28" s="25"/>
      <c r="T28" s="25"/>
      <c r="U28" s="25"/>
      <c r="V28" s="25"/>
    </row>
    <row r="29" spans="1:24" ht="18" x14ac:dyDescent="0.25">
      <c r="A29" s="25"/>
      <c r="B29" s="25"/>
      <c r="C29" s="25"/>
      <c r="D29" s="25"/>
      <c r="E29" s="25"/>
      <c r="F29" s="25"/>
      <c r="G29" s="25"/>
      <c r="H29" s="25"/>
      <c r="I29" s="25"/>
      <c r="J29" s="13" t="s">
        <v>32</v>
      </c>
      <c r="K29" s="33">
        <v>2</v>
      </c>
      <c r="L29" s="19">
        <v>100</v>
      </c>
      <c r="M29" s="19">
        <v>12</v>
      </c>
      <c r="N29" s="20">
        <f>K29*L29*M29/100*0.8</f>
        <v>19.200000000000003</v>
      </c>
      <c r="O29" s="25"/>
      <c r="P29" s="25"/>
      <c r="Q29" s="25"/>
      <c r="R29" s="25"/>
      <c r="S29" s="25"/>
      <c r="T29" s="25"/>
      <c r="U29" s="25"/>
      <c r="V29" s="25"/>
    </row>
    <row r="30" spans="1:24" ht="18" customHeight="1" x14ac:dyDescent="0.25">
      <c r="A30" s="25"/>
      <c r="B30" s="25"/>
      <c r="C30" s="25"/>
      <c r="D30" s="25"/>
      <c r="E30" s="25"/>
      <c r="F30" s="25"/>
      <c r="G30" s="25"/>
      <c r="H30" s="25"/>
      <c r="I30" s="25"/>
      <c r="J30" s="5" t="s">
        <v>21</v>
      </c>
      <c r="K30" s="63">
        <v>6</v>
      </c>
      <c r="L30" s="65">
        <v>20</v>
      </c>
      <c r="M30" s="65">
        <v>18</v>
      </c>
      <c r="N30" s="67">
        <f t="shared" si="0"/>
        <v>17.28</v>
      </c>
      <c r="O30" s="25"/>
      <c r="P30" s="25"/>
      <c r="Q30" s="25"/>
      <c r="R30" s="25"/>
      <c r="S30" s="25"/>
      <c r="T30" s="25"/>
      <c r="U30" s="25"/>
      <c r="V30" s="25"/>
    </row>
    <row r="31" spans="1:24" ht="18" x14ac:dyDescent="0.25">
      <c r="A31" s="25"/>
      <c r="B31" s="25"/>
      <c r="C31" s="25"/>
      <c r="D31" s="25"/>
      <c r="E31" s="25"/>
      <c r="F31" s="25"/>
      <c r="G31" s="25"/>
      <c r="H31" s="25"/>
      <c r="I31" s="25"/>
      <c r="J31" s="16" t="s">
        <v>24</v>
      </c>
      <c r="K31" s="64"/>
      <c r="L31" s="66"/>
      <c r="M31" s="66"/>
      <c r="N31" s="68"/>
      <c r="O31" s="25"/>
      <c r="P31" s="25"/>
      <c r="Q31" s="25"/>
      <c r="R31" s="25"/>
      <c r="S31" s="25"/>
      <c r="T31" s="25"/>
      <c r="U31" s="25"/>
      <c r="V31" s="25"/>
    </row>
    <row r="32" spans="1:24" ht="18" x14ac:dyDescent="0.25">
      <c r="A32" s="25"/>
      <c r="B32" s="25"/>
      <c r="C32" s="25"/>
      <c r="D32" s="25"/>
      <c r="E32" s="25"/>
      <c r="F32" s="25"/>
      <c r="G32" s="25"/>
      <c r="H32" s="25"/>
      <c r="I32" s="25"/>
      <c r="J32" s="4" t="s">
        <v>22</v>
      </c>
      <c r="K32" s="63">
        <v>6</v>
      </c>
      <c r="L32" s="65">
        <v>20</v>
      </c>
      <c r="M32" s="65">
        <v>35</v>
      </c>
      <c r="N32" s="67">
        <f t="shared" si="0"/>
        <v>33.6</v>
      </c>
      <c r="O32" s="25"/>
      <c r="P32" s="25"/>
      <c r="Q32" s="25"/>
      <c r="R32" s="25"/>
      <c r="S32" s="25"/>
      <c r="T32" s="25"/>
      <c r="U32" s="25"/>
      <c r="V32" s="25"/>
    </row>
    <row r="33" spans="1:22" ht="18" x14ac:dyDescent="0.25">
      <c r="A33" s="25"/>
      <c r="B33" s="25"/>
      <c r="C33" s="25"/>
      <c r="D33" s="25"/>
      <c r="E33" s="25"/>
      <c r="F33" s="25"/>
      <c r="G33" s="25"/>
      <c r="H33" s="25"/>
      <c r="I33" s="25"/>
      <c r="J33" s="16" t="s">
        <v>23</v>
      </c>
      <c r="K33" s="64"/>
      <c r="L33" s="66"/>
      <c r="M33" s="66"/>
      <c r="N33" s="68"/>
      <c r="O33" s="25"/>
      <c r="P33" s="25"/>
      <c r="Q33" s="25"/>
      <c r="R33" s="25"/>
      <c r="S33" s="25"/>
      <c r="T33" s="25"/>
      <c r="U33" s="25"/>
      <c r="V33" s="25"/>
    </row>
    <row r="34" spans="1:22" ht="18" x14ac:dyDescent="0.25">
      <c r="A34" s="25"/>
      <c r="B34" s="25"/>
      <c r="C34" s="25"/>
      <c r="D34" s="25"/>
      <c r="E34" s="25"/>
      <c r="F34" s="25"/>
      <c r="G34" s="25"/>
      <c r="H34" s="25"/>
      <c r="I34" s="25"/>
      <c r="J34" s="13" t="s">
        <v>25</v>
      </c>
      <c r="K34" s="32">
        <v>0</v>
      </c>
      <c r="L34" s="14">
        <v>40</v>
      </c>
      <c r="M34" s="14">
        <v>40</v>
      </c>
      <c r="N34" s="15">
        <f>K34*L34*M34/100*0.8</f>
        <v>0</v>
      </c>
      <c r="O34" s="25"/>
      <c r="P34" s="25"/>
      <c r="Q34" s="25"/>
      <c r="R34" s="25"/>
      <c r="S34" s="25"/>
      <c r="T34" s="25"/>
      <c r="U34" s="25"/>
      <c r="V34" s="25"/>
    </row>
    <row r="35" spans="1:22" ht="18" x14ac:dyDescent="0.25">
      <c r="A35" s="25"/>
      <c r="B35" s="25"/>
      <c r="C35" s="25"/>
      <c r="D35" s="25"/>
      <c r="E35" s="25"/>
      <c r="F35" s="25"/>
      <c r="G35" s="25"/>
      <c r="H35" s="25"/>
      <c r="I35" s="25"/>
      <c r="J35" s="13" t="s">
        <v>35</v>
      </c>
      <c r="K35" s="32">
        <v>2</v>
      </c>
      <c r="L35" s="14">
        <v>60</v>
      </c>
      <c r="M35" s="14">
        <v>40</v>
      </c>
      <c r="N35" s="15">
        <f>K35*L35*M35/100*0.8</f>
        <v>38.400000000000006</v>
      </c>
      <c r="O35" s="25"/>
      <c r="P35" s="25"/>
      <c r="Q35" s="25"/>
      <c r="R35" s="25"/>
      <c r="S35" s="25"/>
      <c r="T35" s="25"/>
      <c r="U35" s="25"/>
      <c r="V35" s="25"/>
    </row>
    <row r="36" spans="1:22" ht="18" x14ac:dyDescent="0.25">
      <c r="A36" s="25"/>
      <c r="B36" s="25"/>
      <c r="C36" s="25"/>
      <c r="D36" s="25"/>
      <c r="E36" s="25"/>
      <c r="F36" s="25"/>
      <c r="G36" s="25"/>
      <c r="H36" s="25"/>
      <c r="I36" s="25"/>
      <c r="J36" s="13" t="s">
        <v>15</v>
      </c>
      <c r="K36" s="32">
        <v>0</v>
      </c>
      <c r="L36" s="14">
        <v>200</v>
      </c>
      <c r="M36" s="14">
        <v>10</v>
      </c>
      <c r="N36" s="15">
        <f t="shared" si="0"/>
        <v>0</v>
      </c>
      <c r="O36" s="25"/>
      <c r="P36" s="25"/>
      <c r="Q36" s="25"/>
      <c r="R36" s="25"/>
      <c r="S36" s="25"/>
      <c r="T36" s="25"/>
      <c r="U36" s="25"/>
      <c r="V36" s="25"/>
    </row>
    <row r="37" spans="1:22" ht="18.75" thickBot="1" x14ac:dyDescent="0.3">
      <c r="A37" s="25"/>
      <c r="B37" s="25"/>
      <c r="C37" s="25"/>
      <c r="D37" s="25"/>
      <c r="E37" s="25"/>
      <c r="F37" s="25"/>
      <c r="G37" s="25"/>
      <c r="H37" s="25"/>
      <c r="I37" s="25"/>
      <c r="J37" s="5"/>
      <c r="K37" s="6"/>
      <c r="L37" s="6"/>
      <c r="M37" s="6"/>
      <c r="N37" s="7"/>
      <c r="O37" s="25"/>
      <c r="P37" s="25"/>
      <c r="Q37" s="25"/>
      <c r="R37" s="25"/>
      <c r="S37" s="25"/>
      <c r="T37" s="25"/>
      <c r="U37" s="25"/>
      <c r="V37" s="25"/>
    </row>
    <row r="38" spans="1:22" ht="18.75" thickBot="1" x14ac:dyDescent="0.3">
      <c r="A38" s="25"/>
      <c r="B38" s="25"/>
      <c r="C38" s="25"/>
      <c r="D38" s="25"/>
      <c r="E38" s="25"/>
      <c r="F38" s="25"/>
      <c r="G38" s="25"/>
      <c r="H38" s="25"/>
      <c r="I38" s="25"/>
      <c r="J38" s="8" t="s">
        <v>16</v>
      </c>
      <c r="K38" s="9"/>
      <c r="L38" s="9"/>
      <c r="M38" s="9"/>
      <c r="N38" s="21">
        <f>SUM(N22:N36)</f>
        <v>241.28</v>
      </c>
      <c r="O38" s="25"/>
      <c r="P38" s="25"/>
      <c r="Q38" s="25"/>
      <c r="R38" s="25"/>
      <c r="S38" s="25"/>
      <c r="T38" s="25"/>
      <c r="U38" s="25"/>
      <c r="V38" s="25"/>
    </row>
    <row r="39" spans="1:22" ht="15" thickBot="1" x14ac:dyDescent="0.25">
      <c r="A39" s="25"/>
      <c r="B39" s="25"/>
      <c r="C39" s="25"/>
      <c r="D39" s="25"/>
      <c r="E39" s="25"/>
      <c r="F39" s="25"/>
      <c r="G39" s="25"/>
      <c r="H39" s="25"/>
      <c r="I39" s="25"/>
      <c r="J39" s="25"/>
      <c r="K39" s="25"/>
      <c r="L39" s="25"/>
      <c r="M39" s="25"/>
      <c r="N39" s="25"/>
      <c r="O39" s="25"/>
      <c r="P39" s="25"/>
      <c r="Q39" s="25"/>
      <c r="R39" s="25"/>
      <c r="S39" s="25"/>
      <c r="T39" s="25"/>
      <c r="U39" s="25"/>
      <c r="V39" s="25"/>
    </row>
    <row r="40" spans="1:22" ht="23.25" thickBot="1" x14ac:dyDescent="0.35">
      <c r="A40" s="25"/>
      <c r="B40" s="25"/>
      <c r="C40" s="25"/>
      <c r="D40" s="25"/>
      <c r="E40" s="25"/>
      <c r="F40" s="25"/>
      <c r="G40" s="25"/>
      <c r="H40" s="25"/>
      <c r="I40" s="25"/>
      <c r="J40" s="56" t="s">
        <v>20</v>
      </c>
      <c r="K40" s="57"/>
      <c r="L40" s="57"/>
      <c r="M40" s="57"/>
      <c r="N40" s="58"/>
      <c r="O40" s="25"/>
      <c r="P40" s="25"/>
      <c r="Q40" s="25"/>
      <c r="R40" s="25"/>
      <c r="S40" s="25"/>
      <c r="T40" s="25"/>
      <c r="U40" s="25"/>
      <c r="V40" s="25"/>
    </row>
    <row r="41" spans="1:22" ht="18" x14ac:dyDescent="0.2">
      <c r="A41" s="25"/>
      <c r="B41" s="25"/>
      <c r="C41" s="25"/>
      <c r="D41" s="25"/>
      <c r="E41" s="25"/>
      <c r="F41" s="25"/>
      <c r="G41" s="25"/>
      <c r="H41" s="25"/>
      <c r="I41" s="25"/>
      <c r="J41" s="61" t="s">
        <v>17</v>
      </c>
      <c r="K41" s="62"/>
      <c r="L41" s="61" t="s">
        <v>18</v>
      </c>
      <c r="M41" s="62"/>
      <c r="N41" s="2" t="s">
        <v>19</v>
      </c>
      <c r="O41" s="25"/>
      <c r="P41" s="25"/>
      <c r="Q41" s="25"/>
      <c r="R41" s="25"/>
      <c r="S41" s="25"/>
      <c r="T41" s="25"/>
      <c r="U41" s="25"/>
      <c r="V41" s="25"/>
    </row>
    <row r="42" spans="1:22" ht="15.75" customHeight="1" thickBot="1" x14ac:dyDescent="0.25">
      <c r="A42" s="25"/>
      <c r="B42" s="25"/>
      <c r="C42" s="25"/>
      <c r="D42" s="25"/>
      <c r="E42" s="25"/>
      <c r="F42" s="25"/>
      <c r="G42" s="25"/>
      <c r="H42" s="25"/>
      <c r="I42" s="25"/>
      <c r="J42" s="59">
        <f>N38/(IF(K18="mann",0.7,0.6)*J18)</f>
        <v>4.1034013605442183</v>
      </c>
      <c r="K42" s="60"/>
      <c r="L42" s="59">
        <f>(N38*0.8)/(IF(K18="mann",0.7,0.6)*J18)</f>
        <v>3.2827210884353741</v>
      </c>
      <c r="M42" s="60"/>
      <c r="N42" s="3">
        <f>IF(L42-(X22*0.15)&gt;0,(L42-(X22*0.15)),0)</f>
        <v>2.2327210884353743</v>
      </c>
      <c r="O42" s="25"/>
      <c r="P42" s="25"/>
      <c r="Q42" s="25"/>
      <c r="R42" s="25"/>
      <c r="S42" s="25"/>
      <c r="T42" s="25"/>
      <c r="U42" s="25"/>
      <c r="V42" s="25"/>
    </row>
    <row r="43" spans="1:22" ht="15" thickBot="1" x14ac:dyDescent="0.25">
      <c r="A43" s="25"/>
      <c r="B43" s="25"/>
      <c r="C43" s="25"/>
      <c r="D43" s="25"/>
      <c r="E43" s="25"/>
      <c r="F43" s="25"/>
      <c r="G43" s="25"/>
      <c r="H43" s="25"/>
      <c r="I43" s="25"/>
      <c r="J43" s="22"/>
      <c r="K43" s="23"/>
      <c r="L43" s="23"/>
      <c r="M43" s="23"/>
      <c r="N43" s="24"/>
      <c r="O43" s="25"/>
      <c r="P43" s="25"/>
      <c r="Q43" s="25"/>
      <c r="R43" s="25"/>
      <c r="S43" s="25"/>
      <c r="T43" s="25"/>
      <c r="U43" s="25"/>
      <c r="V43" s="25"/>
    </row>
    <row r="44" spans="1:22" x14ac:dyDescent="0.2">
      <c r="A44" s="25"/>
      <c r="B44" s="25"/>
      <c r="C44" s="25"/>
      <c r="D44" s="25"/>
      <c r="E44" s="25"/>
      <c r="F44" s="25"/>
      <c r="G44" s="25"/>
      <c r="H44" s="25"/>
      <c r="I44" s="25"/>
      <c r="J44" s="25"/>
      <c r="K44" s="25"/>
      <c r="L44" s="25"/>
      <c r="M44" s="25"/>
      <c r="N44" s="25"/>
      <c r="O44" s="25"/>
      <c r="P44" s="25"/>
      <c r="Q44" s="25"/>
      <c r="R44" s="25"/>
      <c r="S44" s="25"/>
      <c r="T44" s="25"/>
      <c r="U44" s="25"/>
      <c r="V44" s="25"/>
    </row>
    <row r="45" spans="1:22" x14ac:dyDescent="0.2">
      <c r="A45" s="25"/>
      <c r="B45" s="25"/>
      <c r="C45" s="25"/>
      <c r="D45" s="25"/>
      <c r="E45" s="25"/>
      <c r="F45" s="25"/>
      <c r="G45" s="25"/>
      <c r="H45" s="25"/>
      <c r="I45" s="25"/>
      <c r="J45" s="25"/>
      <c r="K45" s="25"/>
      <c r="L45" s="25"/>
      <c r="M45" s="25"/>
      <c r="N45" s="25"/>
      <c r="O45" s="25"/>
      <c r="P45" s="25"/>
      <c r="Q45" s="25"/>
      <c r="R45" s="25"/>
      <c r="S45" s="25"/>
      <c r="T45" s="25"/>
      <c r="U45" s="25"/>
      <c r="V45" s="25"/>
    </row>
    <row r="46" spans="1:22" x14ac:dyDescent="0.2">
      <c r="A46" s="25"/>
      <c r="B46" s="25"/>
      <c r="C46" s="25"/>
      <c r="D46" s="25"/>
      <c r="E46" s="25"/>
      <c r="F46" s="25"/>
      <c r="G46" s="25"/>
      <c r="H46" s="25"/>
      <c r="I46" s="25"/>
      <c r="J46" s="25"/>
      <c r="K46" s="25"/>
      <c r="L46" s="25"/>
      <c r="M46" s="25"/>
      <c r="N46" s="25"/>
      <c r="O46" s="25"/>
      <c r="P46" s="25"/>
      <c r="Q46" s="25"/>
      <c r="R46" s="25"/>
      <c r="S46" s="25"/>
      <c r="T46" s="25"/>
      <c r="U46" s="25"/>
      <c r="V46" s="25"/>
    </row>
    <row r="47" spans="1:22" x14ac:dyDescent="0.2">
      <c r="A47" s="25"/>
      <c r="B47" s="25"/>
      <c r="C47" s="25"/>
      <c r="D47" s="25"/>
      <c r="E47" s="25"/>
      <c r="F47" s="25"/>
      <c r="G47" s="25"/>
      <c r="H47" s="25"/>
      <c r="I47" s="25"/>
      <c r="J47" s="25"/>
      <c r="K47" s="25"/>
      <c r="L47" s="25"/>
      <c r="M47" s="25"/>
      <c r="N47" s="25"/>
      <c r="O47" s="25"/>
      <c r="P47" s="25"/>
      <c r="Q47" s="25"/>
      <c r="R47" s="25"/>
      <c r="S47" s="25"/>
      <c r="T47" s="25"/>
      <c r="U47" s="25"/>
      <c r="V47" s="25"/>
    </row>
    <row r="48" spans="1:22" x14ac:dyDescent="0.2">
      <c r="A48" s="25"/>
      <c r="B48" s="25"/>
      <c r="C48" s="25"/>
      <c r="D48" s="25"/>
      <c r="E48" s="25"/>
      <c r="F48" s="25"/>
      <c r="G48" s="25"/>
      <c r="H48" s="25"/>
      <c r="I48" s="25"/>
      <c r="J48" s="25"/>
      <c r="K48" s="25"/>
      <c r="L48" s="25"/>
      <c r="M48" s="25"/>
      <c r="N48" s="25"/>
      <c r="O48" s="25"/>
      <c r="P48" s="25"/>
      <c r="Q48" s="25"/>
      <c r="R48" s="25"/>
      <c r="S48" s="25"/>
      <c r="T48" s="25"/>
      <c r="U48" s="25"/>
      <c r="V48" s="25"/>
    </row>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row r="63" s="25" customFormat="1" x14ac:dyDescent="0.2"/>
    <row r="64" s="25" customFormat="1" x14ac:dyDescent="0.2"/>
    <row r="65" s="25" customFormat="1" x14ac:dyDescent="0.2"/>
    <row r="66" s="25" customFormat="1" x14ac:dyDescent="0.2"/>
    <row r="67" s="25" customFormat="1" x14ac:dyDescent="0.2"/>
    <row r="68" s="25" customFormat="1" x14ac:dyDescent="0.2"/>
  </sheetData>
  <sheetProtection algorithmName="SHA-512" hashValue="vkwGdoF0ts2IYugTzbp8XjEzM4uESjKZnGGkl/bp/QLSJ94JwRm+docUYq9NHmSPlDGomm+0IXp0JT6Ju1FqNQ==" saltValue="KqVD0C347taIQc7PvMNwNw==" spinCount="100000" sheet="1" objects="1" scenarios="1"/>
  <mergeCells count="26">
    <mergeCell ref="N25:N26"/>
    <mergeCell ref="K30:K31"/>
    <mergeCell ref="L30:L31"/>
    <mergeCell ref="M30:M31"/>
    <mergeCell ref="N30:N31"/>
    <mergeCell ref="A13:V13"/>
    <mergeCell ref="A9:V9"/>
    <mergeCell ref="J40:N40"/>
    <mergeCell ref="J42:K42"/>
    <mergeCell ref="J41:K41"/>
    <mergeCell ref="L41:M41"/>
    <mergeCell ref="L42:M42"/>
    <mergeCell ref="K32:K33"/>
    <mergeCell ref="L32:L33"/>
    <mergeCell ref="M32:M33"/>
    <mergeCell ref="N32:N33"/>
    <mergeCell ref="J16:N16"/>
    <mergeCell ref="J20:N20"/>
    <mergeCell ref="K25:K26"/>
    <mergeCell ref="L25:L26"/>
    <mergeCell ref="M25:M26"/>
    <mergeCell ref="A2:U8"/>
    <mergeCell ref="A1:U1"/>
    <mergeCell ref="A11:V11"/>
    <mergeCell ref="A10:V10"/>
    <mergeCell ref="A12:V12"/>
  </mergeCells>
  <dataValidations count="1">
    <dataValidation type="list" allowBlank="1" showInputMessage="1" showErrorMessage="1" sqref="K18" xr:uid="{5B8DDDBF-B392-4C0B-BA44-36AC3173445C}">
      <formula1>"Frau, Mann"</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 Jonitz</dc:creator>
  <cp:lastModifiedBy>Maximilian Jonitz</cp:lastModifiedBy>
  <dcterms:created xsi:type="dcterms:W3CDTF">2023-08-16T10:26:52Z</dcterms:created>
  <dcterms:modified xsi:type="dcterms:W3CDTF">2023-08-16T19:44:30Z</dcterms:modified>
</cp:coreProperties>
</file>